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6" i="1" l="1"/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<sst xmlns="http://schemas.openxmlformats.org/spreadsheetml/2006/main" count="671" uniqueCount="515">
  <si>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</si>
  <si>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</si>
  <si>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</si>
  <si>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</si>
  <si>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</si>
  <si>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</si>
  <si>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</si>
  <si>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</si>
  <si>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</si>
  <si>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</si>
  <si>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</si>
  <si>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</si>
  <si>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</si>
  <si>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</si>
  <si>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</si>
  <si>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</si>
  <si>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</si>
  <si>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</si>
  <si>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</si>
  <si>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</si>
  <si>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</si>
  <si>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</si>
  <si>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</si>
  <si>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</si>
  <si>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</si>
  <si>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</si>
  <si>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</si>
  <si>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</si>
  <si>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</si>
  <si>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</si>
  <si>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</si>
  <si>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</si>
  <si>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</si>
  <si>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</si>
  <si>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</si>
  <si>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</si>
  <si>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</si>
  <si>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</si>
  <si>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</si>
  <si>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</si>
  <si>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</si>
  <si>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</si>
  <si>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</si>
  <si>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</si>
  <si>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</si>
  <si>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</si>
  <si>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</si>
  <si>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</si>
  <si>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</si>
  <si>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</si>
  <si>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</si>
  <si>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</si>
  <si>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</si>
  <si>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</si>
  <si>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</si>
  <si>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</si>
  <si>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</si>
  <si>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</si>
  <si>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</si>
  <si>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</si>
  <si>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</si>
  <si>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</si>
  <si>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</si>
  <si>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</si>
  <si>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</si>
  <si>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</si>
  <si>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</si>
  <si>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</si>
  <si>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</si>
  <si>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</si>
  <si>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</si>
  <si>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</si>
  <si>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</si>
  <si>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</si>
  <si>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</si>
  <si>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</si>
  <si>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</si>
  <si>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</si>
  <si>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</si>
  <si>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</si>
  <si>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</si>
  <si>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</si>
  <si>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</si>
  <si>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</si>
  <si>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</si>
  <si>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</si>
  <si>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</si>
  <si>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</si>
  <si>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</si>
  <si>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</si>
  <si>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</si>
  <si>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</si>
  <si>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</si>
  <si>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</si>
  <si>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</si>
  <si>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</si>
  <si>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</si>
  <si>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</si>
  <si>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</si>
  <si>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</si>
  <si>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</si>
  <si>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</si>
  <si>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</si>
  <si>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</si>
  <si>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</si>
  <si>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</si>
  <si>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</si>
  <si>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</si>
  <si>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</si>
  <si>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</si>
  <si>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</si>
  <si>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</si>
  <si>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</si>
  <si>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</si>
  <si>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</si>
  <si>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</si>
  <si>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</si>
  <si>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</si>
  <si>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</si>
  <si>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</si>
  <si>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</si>
  <si>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</si>
  <si>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</si>
  <si>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</si>
  <si>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</si>
  <si>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</si>
  <si>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</si>
  <si>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</si>
  <si>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</si>
  <si>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</si>
  <si>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</si>
  <si>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</si>
  <si>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</si>
  <si>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</si>
  <si>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</si>
  <si>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</si>
  <si>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</si>
  <si>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</si>
  <si>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</si>
  <si>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</si>
  <si>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</si>
  <si>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</si>
  <si>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</si>
  <si>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</si>
  <si>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</si>
  <si>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</si>
  <si>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</si>
  <si>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</si>
  <si>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</si>
  <si>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</si>
  <si>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</si>
  <si>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</si>
  <si>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</si>
  <si>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</si>
  <si>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</si>
  <si>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</si>
  <si>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</si>
  <si>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</si>
  <si>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</si>
  <si>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</si>
  <si>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</si>
  <si>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</si>
  <si>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</si>
  <si>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</si>
  <si>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</si>
  <si>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</si>
  <si>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</si>
  <si>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</si>
  <si>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</si>
  <si>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</si>
  <si>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</si>
  <si>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</si>
  <si>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</si>
  <si>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</si>
  <si>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</si>
  <si>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</si>
  <si>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</si>
  <si>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</si>
  <si>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</si>
  <si>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</si>
  <si>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</si>
  <si>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</si>
  <si>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</si>
  <si>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</si>
  <si>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</si>
  <si>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</si>
  <si>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</si>
  <si>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</si>
  <si>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</si>
  <si>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</si>
  <si>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</si>
  <si>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</si>
  <si>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</si>
  <si>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</si>
  <si>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</si>
  <si>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</si>
  <si>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</si>
  <si>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</si>
  <si>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</si>
  <si>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</si>
  <si>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</si>
  <si>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</si>
  <si>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</si>
  <si>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</si>
  <si>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</si>
  <si>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</si>
  <si>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</si>
  <si>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</si>
  <si>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</si>
  <si>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</si>
  <si>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</si>
  <si>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</si>
  <si>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</si>
  <si>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</si>
  <si>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</si>
  <si>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</si>
  <si>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</si>
  <si>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</si>
  <si>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</si>
  <si>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</si>
  <si>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</si>
  <si>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</si>
  <si>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</si>
  <si>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</si>
  <si>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</si>
  <si>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</si>
  <si>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</si>
  <si>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</si>
  <si>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</si>
  <si>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</si>
  <si>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</si>
  <si>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</si>
  <si>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</si>
  <si>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</si>
  <si>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</si>
  <si>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</si>
  <si>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</si>
  <si>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</si>
  <si>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</si>
  <si>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</si>
  <si>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</si>
  <si>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</si>
  <si>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</si>
  <si>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</si>
  <si>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</si>
  <si>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</si>
  <si>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</si>
  <si>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</si>
  <si>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</si>
  <si>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</si>
  <si>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</si>
  <si>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</si>
  <si>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</si>
  <si>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</si>
  <si>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</si>
  <si>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</si>
  <si>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</si>
  <si>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</si>
  <si>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</si>
  <si>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</si>
  <si>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</si>
  <si>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</si>
  <si>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</si>
  <si>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</si>
  <si>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</si>
  <si>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</si>
  <si>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</si>
  <si>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</si>
  <si>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</si>
  <si>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</si>
  <si>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</si>
  <si>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</si>
  <si>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</si>
  <si>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</si>
  <si>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</si>
  <si>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</si>
  <si>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</si>
  <si>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</si>
  <si>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</si>
  <si>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</si>
  <si>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</si>
  <si>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</si>
  <si>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</si>
  <si>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</si>
  <si>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</si>
  <si>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</si>
  <si>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</si>
  <si>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</si>
  <si>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</si>
  <si>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</si>
  <si>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</si>
  <si>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</si>
  <si>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</si>
  <si>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</si>
  <si>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</si>
  <si>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</si>
  <si>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</si>
  <si>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</si>
  <si>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</si>
  <si>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</si>
  <si>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</si>
  <si>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</si>
  <si>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</si>
  <si>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</si>
  <si>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</si>
  <si>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</si>
  <si>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</si>
  <si>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</si>
  <si>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</si>
  <si>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</si>
  <si>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</si>
  <si>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</si>
  <si>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</si>
  <si>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</si>
  <si>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</si>
  <si>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</si>
  <si>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</si>
  <si>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</si>
  <si>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</si>
  <si>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</si>
  <si>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</si>
  <si>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</si>
  <si>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</si>
  <si>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</si>
  <si>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</si>
  <si>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</si>
  <si>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</si>
  <si>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</si>
  <si>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</si>
  <si>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</si>
  <si>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</si>
  <si>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</si>
  <si>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</si>
  <si>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</si>
  <si>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</si>
  <si>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</si>
  <si>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</si>
  <si>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</si>
  <si>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</si>
  <si>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</si>
  <si>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</si>
  <si>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</si>
  <si>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</si>
  <si>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</si>
  <si>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</si>
  <si>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</si>
  <si>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</si>
  <si>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</si>
  <si>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</si>
  <si>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</si>
  <si>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</si>
  <si>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</si>
  <si>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</si>
  <si>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</si>
  <si>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</si>
  <si>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</si>
  <si>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</si>
  <si>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</si>
  <si>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</si>
  <si>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</si>
  <si>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</si>
  <si>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</si>
  <si>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</si>
  <si>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</si>
  <si>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</si>
  <si>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</si>
  <si>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</si>
  <si>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</si>
  <si>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</si>
  <si>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</si>
  <si>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</si>
  <si>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</si>
  <si>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</si>
  <si>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</si>
  <si>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</si>
  <si>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</si>
  <si>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</si>
  <si>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</si>
  <si>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</si>
  <si>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</si>
  <si>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</si>
  <si>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</si>
  <si>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</si>
  <si>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</si>
  <si>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</si>
  <si>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</si>
  <si>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</si>
  <si>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</si>
  <si>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</si>
  <si>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</si>
  <si>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</si>
  <si>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</si>
  <si>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</si>
  <si>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</si>
  <si>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</si>
  <si>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</si>
  <si>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</si>
  <si>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</si>
  <si>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</si>
  <si>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</si>
  <si>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</si>
  <si>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</si>
  <si>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</si>
  <si>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</si>
  <si>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</si>
  <si>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</si>
  <si>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</si>
  <si>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</si>
  <si>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</si>
  <si>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</si>
  <si>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</si>
  <si>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</si>
  <si>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</si>
  <si>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</si>
  <si>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</si>
  <si>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</si>
  <si>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</si>
  <si>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</si>
  <si>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</si>
  <si>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</si>
  <si>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</si>
  <si>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</si>
  <si>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</si>
  <si>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</si>
  <si>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</si>
  <si>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</si>
  <si>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</si>
  <si>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</si>
  <si>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</si>
  <si>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</si>
  <si>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</si>
  <si>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</si>
  <si>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</si>
  <si>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</si>
  <si>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</si>
  <si>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</si>
  <si>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</si>
  <si>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</si>
  <si>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</si>
  <si>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</si>
  <si>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</si>
  <si>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</si>
  <si>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</si>
  <si>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</si>
  <si>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</si>
  <si>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</si>
  <si>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</si>
  <si>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</si>
  <si>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</si>
  <si>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</si>
  <si>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</si>
  <si>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</si>
  <si>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</si>
  <si>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</si>
  <si>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</si>
  <si>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</si>
  <si>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</si>
  <si>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</si>
  <si>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</si>
  <si>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</si>
  <si>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</si>
  <si>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</si>
  <si>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</si>
  <si>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</si>
  <si>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</si>
  <si>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</si>
  <si>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</si>
  <si>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</si>
  <si>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</si>
  <si>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</si>
  <si>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</si>
  <si>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</si>
  <si>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</si>
  <si>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</si>
  <si>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</si>
  <si>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</si>
  <si>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</si>
  <si>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</si>
  <si>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</si>
  <si>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</si>
  <si>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</si>
  <si>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</si>
  <si>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</si>
  <si>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</si>
  <si>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</si>
  <si>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</si>
  <si>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</si>
  <si>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</si>
  <si>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</si>
  <si>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</si>
  <si>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</si>
  <si>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</si>
  <si>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</si>
  <si>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</si>
  <si>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</si>
  <si>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</si>
  <si>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</si>
  <si>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</si>
  <si>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</si>
  <si>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RCS</t>
  </si>
  <si>
    <t>Цвет материалов семейства  может незначительно отличаться от реального.</t>
  </si>
  <si>
    <t>Шкаф контрольно-пусковой</t>
  </si>
  <si>
    <t>BC_Шкаф_Контрольно-Пусковой_Болид_ШКП-4RS(10RS,18RS,30RS)</t>
  </si>
  <si>
    <t>https://bolid.ru/id=646</t>
  </si>
  <si>
    <t>Revit 20</t>
  </si>
  <si>
    <t>ШКП-4RS</t>
  </si>
  <si>
    <t>Шкаф контрольно-пусковой  для управления исполнительными устройствами (световыми и звуковыми пожарными оповещателями и т.д.) и средствами пожарной автоматики в системах оповещения</t>
  </si>
  <si>
    <t>АЦДР.425412.061</t>
  </si>
  <si>
    <t>АЦДР.425412.062</t>
  </si>
  <si>
    <t>ШКП-10RS</t>
  </si>
  <si>
    <t>Шкаф контрольно-пусковой  для управления исполнительными устройствами (световыми и звуковыми пожарными оповещателями и т.д.) и средствами пожарной автоматики в системах оповещения.</t>
  </si>
  <si>
    <t>АЦДР.425412.063</t>
  </si>
  <si>
    <t>ШКП-18RS</t>
  </si>
  <si>
    <t>АЦДР.425412.064</t>
  </si>
  <si>
    <t>ШКП-30RS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</si>
</sst>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15" xfId="1" applyBorder="1" applyAlignment="1">
      <alignment horizontal="left" vertical="top"/>
    </xf>
    <xf numFmtId="0" fontId="6" fillId="0" borderId="2" xfId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14" fontId="0" fillId="0" borderId="2" xfId="0" applyNumberForma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olid.ru/id=646" TargetMode="External"/><Relationship Id="rId3" Type="http://schemas.openxmlformats.org/officeDocument/2006/relationships/hyperlink" Target="https://bolid.ru/id=646" TargetMode="External"/><Relationship Id="rId7" Type="http://schemas.openxmlformats.org/officeDocument/2006/relationships/hyperlink" Target="https://bolid.ru/id=646" TargetMode="External"/><Relationship Id="rId2" Type="http://schemas.openxmlformats.org/officeDocument/2006/relationships/hyperlink" Target="https://bolid.ru/id=646" TargetMode="External"/><Relationship Id="rId1" Type="http://schemas.openxmlformats.org/officeDocument/2006/relationships/hyperlink" Target="https://bolid.ru/id=646" TargetMode="External"/><Relationship Id="rId6" Type="http://schemas.openxmlformats.org/officeDocument/2006/relationships/hyperlink" Target="https://bolid.ru/id=646" TargetMode="External"/><Relationship Id="rId5" Type="http://schemas.openxmlformats.org/officeDocument/2006/relationships/hyperlink" Target="https://bolid.ru/id=646" TargetMode="External"/><Relationship Id="rId4" Type="http://schemas.openxmlformats.org/officeDocument/2006/relationships/hyperlink" Target="https://bolid.ru/id=646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61" zoomScaleNormal="100" workbookViewId="0">
      <selection activeCell="C72" sqref="C7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30" t="s">
        <v>494</v>
      </c>
      <c r="B1" s="30"/>
      <c r="C1" s="30"/>
      <c r="D1" s="11"/>
      <c r="E1" s="11"/>
      <c r="F1" s="11"/>
    </row>
    <row r="2" spans="1:6" ht="35.25" customHeight="1" thickBot="1" x14ac:dyDescent="0.3">
      <c r="A2" s="31" t="s">
        <v>493</v>
      </c>
      <c r="B2" s="31"/>
      <c r="C2" s="31"/>
      <c r="D2" s="12"/>
      <c r="E2" s="12"/>
      <c r="F2" s="12"/>
    </row>
    <row r="3" spans="1:6" ht="35.25" customHeight="1" thickBot="1" x14ac:dyDescent="0.3">
      <c r="A3" s="32" t="s">
        <v>502</v>
      </c>
      <c r="B3" s="33"/>
      <c r="C3" s="34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503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6" t="s">
        <v>503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504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7">
        <v>45749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498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507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505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20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501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499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600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240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500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8" t="s">
        <v>503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8" t="s">
        <v>503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504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496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7">
        <v>45749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497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498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508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509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20</v>
      </c>
    </row>
    <row r="34" spans="1:17" ht="120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510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501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499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600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240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400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500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0" x14ac:dyDescent="0.25">
      <c r="A43" s="8" t="s">
        <v>462</v>
      </c>
      <c r="B43" s="16" t="str">
        <f>IF(A43="-------",A43,VLOOKUP(A43,Лист2!$A$1:$B$284,2,FALSE))</f>
        <v>Ссылка на документацию по изделию</v>
      </c>
      <c r="C43" s="28" t="s">
        <v>503</v>
      </c>
    </row>
    <row r="44" spans="1:17" ht="30" x14ac:dyDescent="0.25">
      <c r="A44" s="8" t="s">
        <v>305</v>
      </c>
      <c r="B44" s="16" t="str">
        <f>IF(A44="-------",A44,VLOOKUP(A44,Лист2!$A$1:$B$284,2,FALSE))</f>
        <v>Ссылка на web-страницу изделия</v>
      </c>
      <c r="C44" s="28" t="s">
        <v>503</v>
      </c>
    </row>
    <row r="45" spans="1:17" ht="47.25" x14ac:dyDescent="0.25">
      <c r="A45" s="8" t="s">
        <v>162</v>
      </c>
      <c r="B45" s="16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504</v>
      </c>
    </row>
    <row r="46" spans="1:17" ht="31.5" x14ac:dyDescent="0.25">
      <c r="A46" s="8" t="s">
        <v>84</v>
      </c>
      <c r="B46" s="16" t="str">
        <f>IF(A46="-------",A46,VLOOKUP(A46,Лист2!$A$1:$B$284,2,FALSE))</f>
        <v>Указывается версия семейства (по правилам именования версий)</v>
      </c>
      <c r="C46" s="4" t="s">
        <v>496</v>
      </c>
    </row>
    <row r="47" spans="1:17" ht="15.75" x14ac:dyDescent="0.25">
      <c r="A47" s="8" t="s">
        <v>261</v>
      </c>
      <c r="B47" s="16">
        <f>IF(A47="-------",A47,VLOOKUP(A47,Лист2!$A$1:$B$284,2,FALSE))</f>
        <v>0</v>
      </c>
      <c r="C47" s="29">
        <v>45749</v>
      </c>
    </row>
    <row r="48" spans="1:17" ht="31.5" x14ac:dyDescent="0.25">
      <c r="A48" s="8" t="s">
        <v>40</v>
      </c>
      <c r="B48" s="16" t="str">
        <f>IF(A48="-------",A48,VLOOKUP(A48,Лист2!$A$1:$B$284,2,FALSE))</f>
        <v>Единица измерения (кг, м.п., м², м³ и т.д.)</v>
      </c>
      <c r="C48" s="4" t="s">
        <v>497</v>
      </c>
    </row>
    <row r="49" spans="1:3" ht="30" x14ac:dyDescent="0.25">
      <c r="A49" s="8" t="s">
        <v>254</v>
      </c>
      <c r="B49" s="16" t="str">
        <f>IF(A49="-------",A49,VLOOKUP(A49,Лист2!$A$1:$B$284,2,FALSE))</f>
        <v>Завод изготовитель оборудования</v>
      </c>
      <c r="C49" s="4" t="s">
        <v>498</v>
      </c>
    </row>
    <row r="50" spans="1:3" ht="31.5" x14ac:dyDescent="0.25">
      <c r="A50" s="8" t="s">
        <v>409</v>
      </c>
      <c r="B50" s="16" t="str">
        <f>IF(A50="-------",A50,VLOOKUP(A50,Лист2!$A$1:$B$284,2,FALSE))</f>
        <v>Код оборудования, изделия, материала</v>
      </c>
      <c r="C50" s="4" t="s">
        <v>511</v>
      </c>
    </row>
    <row r="51" spans="1:3" ht="31.5" x14ac:dyDescent="0.25">
      <c r="A51" s="8" t="s">
        <v>313</v>
      </c>
      <c r="B51" s="16" t="str">
        <f>IF(A51="-------",A51,VLOOKUP(A51,Лист2!$A$1:$B$284,2,FALSE))</f>
        <v>Тип, марка, обозначение документа, опросного листа</v>
      </c>
      <c r="C51" s="4" t="s">
        <v>512</v>
      </c>
    </row>
    <row r="52" spans="1:3" ht="15.75" x14ac:dyDescent="0.25">
      <c r="A52" s="8" t="s">
        <v>0</v>
      </c>
      <c r="B52" s="16" t="str">
        <f>IF(A52="-------",A52,VLOOKUP(A52,Лист2!$A$1:$B$284,2,FALSE))</f>
        <v>Масса единицы изделия</v>
      </c>
      <c r="C52" s="4">
        <v>20</v>
      </c>
    </row>
    <row r="53" spans="1:3" ht="120" x14ac:dyDescent="0.25">
      <c r="A53" s="8" t="s">
        <v>411</v>
      </c>
      <c r="B53" s="16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510</v>
      </c>
    </row>
    <row r="54" spans="1:3" ht="47.25" x14ac:dyDescent="0.25">
      <c r="A54" s="8" t="s">
        <v>206</v>
      </c>
      <c r="B54" s="16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501</v>
      </c>
    </row>
    <row r="55" spans="1:3" ht="47.25" x14ac:dyDescent="0.25">
      <c r="A55" s="8" t="s">
        <v>309</v>
      </c>
      <c r="B55" s="16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499</v>
      </c>
    </row>
    <row r="56" spans="1:3" ht="15.75" x14ac:dyDescent="0.25">
      <c r="A56" s="8" t="s">
        <v>208</v>
      </c>
      <c r="B56" s="16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6" t="str">
        <f>IF(A57="-------",A57,VLOOKUP(A57,Лист2!$A$1:$B$284,2,FALSE))</f>
        <v>Габаритный размер (высота элемента)</v>
      </c>
      <c r="C57" s="4">
        <v>600</v>
      </c>
    </row>
    <row r="58" spans="1:3" ht="15.75" x14ac:dyDescent="0.25">
      <c r="A58" s="8" t="s">
        <v>336</v>
      </c>
      <c r="B58" s="16" t="str">
        <f>IF(A58="-------",A58,VLOOKUP(A58,Лист2!$A$1:$B$284,2,FALSE))</f>
        <v>Глубина проема, отверстия, приямка</v>
      </c>
      <c r="C58" s="4">
        <v>240</v>
      </c>
    </row>
    <row r="59" spans="1:3" ht="31.5" x14ac:dyDescent="0.25">
      <c r="A59" s="8" t="s">
        <v>295</v>
      </c>
      <c r="B59" s="16" t="str">
        <f>IF(A59="-------",A59,VLOOKUP(A59,Лист2!$A$1:$B$284,2,FALSE))</f>
        <v>Габаритный размер (ширина элемента)</v>
      </c>
      <c r="C59" s="4">
        <v>400</v>
      </c>
    </row>
    <row r="60" spans="1:3" ht="45" x14ac:dyDescent="0.25">
      <c r="A60" s="8" t="s">
        <v>180</v>
      </c>
      <c r="B60" s="16" t="str">
        <f>IF(A60="-------",A60,VLOOKUP(A60,Лист2!$A$1:$B$284,2,FALSE))</f>
        <v>Примечание к материалу</v>
      </c>
      <c r="C60" s="4" t="s">
        <v>500</v>
      </c>
    </row>
    <row r="61" spans="1:3" ht="15.75" x14ac:dyDescent="0.25">
      <c r="A61" s="8" t="s">
        <v>495</v>
      </c>
      <c r="B61" s="16" t="str">
        <f>IF(A61="-------",A61,VLOOKUP(A61,Лист2!$A$1:$B$284,2,FALSE))</f>
        <v>-------</v>
      </c>
      <c r="C61" s="4" t="s">
        <v>495</v>
      </c>
    </row>
    <row r="62" spans="1:3" ht="30" x14ac:dyDescent="0.25">
      <c r="A62" s="8" t="s">
        <v>462</v>
      </c>
      <c r="B62" s="16" t="str">
        <f>IF(A62="-------",A62,VLOOKUP(A62,Лист2!$A$1:$B$284,2,FALSE))</f>
        <v>Ссылка на документацию по изделию</v>
      </c>
      <c r="C62" s="28" t="s">
        <v>503</v>
      </c>
    </row>
    <row r="63" spans="1:3" ht="30" x14ac:dyDescent="0.25">
      <c r="A63" s="8" t="s">
        <v>305</v>
      </c>
      <c r="B63" s="16" t="str">
        <f>IF(A63="-------",A63,VLOOKUP(A63,Лист2!$A$1:$B$284,2,FALSE))</f>
        <v>Ссылка на web-страницу изделия</v>
      </c>
      <c r="C63" s="28" t="s">
        <v>503</v>
      </c>
    </row>
    <row r="64" spans="1:3" ht="47.25" x14ac:dyDescent="0.25">
      <c r="A64" s="8" t="s">
        <v>162</v>
      </c>
      <c r="B64" s="16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504</v>
      </c>
    </row>
    <row r="65" spans="1:3" ht="31.5" x14ac:dyDescent="0.25">
      <c r="A65" s="8" t="s">
        <v>84</v>
      </c>
      <c r="B65" s="16" t="str">
        <f>IF(A65="-------",A65,VLOOKUP(A65,Лист2!$A$1:$B$284,2,FALSE))</f>
        <v>Указывается версия семейства (по правилам именования версий)</v>
      </c>
      <c r="C65" s="4" t="s">
        <v>496</v>
      </c>
    </row>
    <row r="66" spans="1:3" ht="15.75" x14ac:dyDescent="0.25">
      <c r="A66" s="8" t="s">
        <v>261</v>
      </c>
      <c r="B66" s="16">
        <f>IF(A66="-------",A66,VLOOKUP(A66,Лист2!$A$1:$B$284,2,FALSE))</f>
        <v>0</v>
      </c>
      <c r="C66" s="29">
        <v>45749</v>
      </c>
    </row>
    <row r="67" spans="1:3" ht="31.5" x14ac:dyDescent="0.25">
      <c r="A67" s="8" t="s">
        <v>40</v>
      </c>
      <c r="B67" s="16" t="str">
        <f>IF(A67="-------",A67,VLOOKUP(A67,Лист2!$A$1:$B$284,2,FALSE))</f>
        <v>Единица измерения (кг, м.п., м², м³ и т.д.)</v>
      </c>
      <c r="C67" s="4" t="s">
        <v>497</v>
      </c>
    </row>
    <row r="68" spans="1:3" ht="30" x14ac:dyDescent="0.25">
      <c r="A68" s="8" t="s">
        <v>254</v>
      </c>
      <c r="B68" s="16" t="str">
        <f>IF(A68="-------",A68,VLOOKUP(A68,Лист2!$A$1:$B$284,2,FALSE))</f>
        <v>Завод изготовитель оборудования</v>
      </c>
      <c r="C68" s="4" t="s">
        <v>498</v>
      </c>
    </row>
    <row r="69" spans="1:3" ht="31.5" x14ac:dyDescent="0.25">
      <c r="A69" s="8" t="s">
        <v>409</v>
      </c>
      <c r="B69" s="16" t="str">
        <f>IF(A69="-------",A69,VLOOKUP(A69,Лист2!$A$1:$B$284,2,FALSE))</f>
        <v>Код оборудования, изделия, материала</v>
      </c>
      <c r="C69" s="4" t="s">
        <v>513</v>
      </c>
    </row>
    <row r="70" spans="1:3" ht="31.5" x14ac:dyDescent="0.25">
      <c r="A70" s="8" t="s">
        <v>313</v>
      </c>
      <c r="B70" s="16" t="str">
        <f>IF(A70="-------",A70,VLOOKUP(A70,Лист2!$A$1:$B$284,2,FALSE))</f>
        <v>Тип, марка, обозначение документа, опросного листа</v>
      </c>
      <c r="C70" s="4" t="s">
        <v>514</v>
      </c>
    </row>
    <row r="71" spans="1:3" ht="15.75" x14ac:dyDescent="0.25">
      <c r="A71" s="8" t="s">
        <v>0</v>
      </c>
      <c r="B71" s="16" t="str">
        <f>IF(A71="-------",A71,VLOOKUP(A71,Лист2!$A$1:$B$284,2,FALSE))</f>
        <v>Масса единицы изделия</v>
      </c>
      <c r="C71" s="4">
        <v>20</v>
      </c>
    </row>
    <row r="72" spans="1:3" ht="120" x14ac:dyDescent="0.25">
      <c r="A72" s="8" t="s">
        <v>411</v>
      </c>
      <c r="B72" s="16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510</v>
      </c>
    </row>
    <row r="73" spans="1:3" ht="47.25" x14ac:dyDescent="0.25">
      <c r="A73" s="8" t="s">
        <v>206</v>
      </c>
      <c r="B73" s="16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501</v>
      </c>
    </row>
    <row r="74" spans="1:3" ht="47.25" x14ac:dyDescent="0.25">
      <c r="A74" s="8" t="s">
        <v>309</v>
      </c>
      <c r="B74" s="16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499</v>
      </c>
    </row>
    <row r="75" spans="1:3" ht="15.75" x14ac:dyDescent="0.25">
      <c r="A75" s="8" t="s">
        <v>208</v>
      </c>
      <c r="B75" s="16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6" t="str">
        <f>IF(A76="-------",A76,VLOOKUP(A76,Лист2!$A$1:$B$284,2,FALSE))</f>
        <v>Габаритный размер (высота элемента)</v>
      </c>
      <c r="C76" s="4">
        <v>600</v>
      </c>
    </row>
    <row r="77" spans="1:3" ht="15.75" x14ac:dyDescent="0.25">
      <c r="A77" s="8" t="s">
        <v>336</v>
      </c>
      <c r="B77" s="16" t="str">
        <f>IF(A77="-------",A77,VLOOKUP(A77,Лист2!$A$1:$B$284,2,FALSE))</f>
        <v>Глубина проема, отверстия, приямка</v>
      </c>
      <c r="C77" s="4">
        <v>240</v>
      </c>
    </row>
    <row r="78" spans="1:3" ht="31.5" x14ac:dyDescent="0.25">
      <c r="A78" s="8" t="s">
        <v>295</v>
      </c>
      <c r="B78" s="16" t="str">
        <f>IF(A78="-------",A78,VLOOKUP(A78,Лист2!$A$1:$B$284,2,FALSE))</f>
        <v>Габаритный размер (ширина элемента)</v>
      </c>
      <c r="C78" s="4">
        <v>400</v>
      </c>
    </row>
    <row r="79" spans="1:3" ht="45" x14ac:dyDescent="0.25">
      <c r="A79" s="8" t="s">
        <v>180</v>
      </c>
      <c r="B79" s="16" t="str">
        <f>IF(A79="-------",A79,VLOOKUP(A79,Лист2!$A$1:$B$284,2,FALSE))</f>
        <v>Примечание к материалу</v>
      </c>
      <c r="C79" s="4" t="s">
        <v>500</v>
      </c>
    </row>
    <row r="80" spans="1:3" ht="15.75" x14ac:dyDescent="0.25">
      <c r="A80" s="8" t="s">
        <v>495</v>
      </c>
      <c r="B80" s="16" t="str">
        <f>IF(A80="-------",A80,VLOOKUP(A80,Лист2!$A$1:$B$284,2,FALSE))</f>
        <v>-------</v>
      </c>
      <c r="C80" s="4" t="s">
        <v>495</v>
      </c>
    </row>
    <row r="81" spans="1:17" ht="31.5" x14ac:dyDescent="0.25">
      <c r="A81" s="8" t="s">
        <v>275</v>
      </c>
      <c r="B81" s="16" t="str">
        <f>IF(A81="-------",A81,VLOOKUP(A81,Лист2!$A$1:$B$284,2,FALSE))</f>
        <v>Расстояние от центра до верхней границы зоны обслуживания</v>
      </c>
      <c r="C81" s="4">
        <v>200.000000000005</v>
      </c>
    </row>
    <row r="82" spans="1:17" ht="31.5" x14ac:dyDescent="0.25">
      <c r="A82" s="8" t="s">
        <v>340</v>
      </c>
      <c r="B82" s="16" t="str">
        <f>IF(A82="-------",A82,VLOOKUP(A82,Лист2!$A$1:$B$284,2,FALSE))</f>
        <v>Расстояние от центра до левой границы зоны обслуживания</v>
      </c>
      <c r="C82" s="4">
        <v>200.000000000011</v>
      </c>
    </row>
    <row r="83" spans="1:17" ht="31.5" x14ac:dyDescent="0.25">
      <c r="A83" s="8" t="s">
        <v>482</v>
      </c>
      <c r="B83" s="16" t="str">
        <f>IF(A83="-------",A83,VLOOKUP(A83,Лист2!$A$1:$B$284,2,FALSE))</f>
        <v>Расстояние от центра до нижней границы зоны обслуживания</v>
      </c>
      <c r="C83" s="4">
        <v>200.000000000005</v>
      </c>
    </row>
    <row r="84" spans="1:17" ht="31.5" x14ac:dyDescent="0.25">
      <c r="A84" s="8" t="s">
        <v>222</v>
      </c>
      <c r="B84" s="16" t="str">
        <f>IF(A84="-------",A84,VLOOKUP(A84,Лист2!$A$1:$B$284,2,FALSE))</f>
        <v>Расстояние от центра до правой границы зоны обслуживания</v>
      </c>
      <c r="C84" s="4">
        <v>199.99999999998801</v>
      </c>
    </row>
    <row r="85" spans="1:17" ht="15.75" x14ac:dyDescent="0.25">
      <c r="A85" s="8" t="s">
        <v>142</v>
      </c>
      <c r="B85" s="16" t="str">
        <f>IF(A85="-------",A85,VLOOKUP(A85,Лист2!$A$1:$B$284,2,FALSE))</f>
        <v>Глубина зоны обслуживания</v>
      </c>
      <c r="C85" s="4">
        <v>500</v>
      </c>
    </row>
    <row r="86" spans="1:17" ht="63" x14ac:dyDescent="0.25">
      <c r="A86" s="8" t="s">
        <v>287</v>
      </c>
      <c r="B86" s="16" t="str">
        <f>IF(A86="-------",A86,VLOOKUP(A86,Лист2!$A$1:$B$284,2,FALSE))</f>
        <v>Зона необходимая для проведения монтажа оборудования и возможности проведения его дальнейшего обслуживания.</v>
      </c>
      <c r="C86" s="4">
        <v>0</v>
      </c>
    </row>
    <row r="87" spans="1:17" ht="32.25" thickBot="1" x14ac:dyDescent="0.3">
      <c r="A87" s="22" t="s">
        <v>433</v>
      </c>
      <c r="B87" s="23" t="str">
        <f>IF(A87="-------",A87,VLOOKUP(A87,Лист2!$A$1:$B$284,2,FALSE))</f>
        <v>Смещение условно-графического обозначения по оси Х влево, вправо.</v>
      </c>
      <c r="C87" s="24">
        <v>1</v>
      </c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hyperlinks>
    <hyperlink ref="C5" r:id="rId1"/>
    <hyperlink ref="C6" r:id="rId2"/>
    <hyperlink ref="C24" r:id="rId3"/>
    <hyperlink ref="C25" r:id="rId4"/>
    <hyperlink ref="C43" r:id="rId5"/>
    <hyperlink ref="C44" r:id="rId6"/>
    <hyperlink ref="C62" r:id="rId7"/>
    <hyperlink ref="C63" r:id="rId8"/>
  </hyperlinks>
  <pageMargins left="0.39370078740157483" right="0.23622047244094491" top="0.39370078740157483" bottom="0" header="0" footer="0"/>
  <pageSetup paperSize="9" fitToHeight="0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2025-04-03T06:02:18Z</dcterms:modified>
</cp:coreProperties>
</file>